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rbara\Desktop\PGNIG- odpowiedź na pytania\ZMIANY W POSTĘPOWANIU 29.04.2024\"/>
    </mc:Choice>
  </mc:AlternateContent>
  <xr:revisionPtr revIDLastSave="0" documentId="13_ncr:1_{465CE111-3988-49EC-A1A5-4EEE1EBA473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stawienie szczegółowe" sheetId="2" r:id="rId1"/>
    <sheet name="Ochrona taryfowa - udział %" sheetId="1" r:id="rId2"/>
    <sheet name="Zestawienie wg zuż. paliwa" sheetId="3" r:id="rId3"/>
    <sheet name="Zestawienie wg taryfy" sheetId="5" r:id="rId4"/>
  </sheets>
  <calcPr calcId="191029"/>
</workbook>
</file>

<file path=xl/calcChain.xml><?xml version="1.0" encoding="utf-8"?>
<calcChain xmlns="http://schemas.openxmlformats.org/spreadsheetml/2006/main">
  <c r="C5" i="5" l="1"/>
  <c r="C6" i="5"/>
  <c r="C7" i="5"/>
  <c r="C9" i="3"/>
  <c r="C8" i="3"/>
  <c r="C5" i="3"/>
  <c r="C6" i="3"/>
  <c r="C7" i="3"/>
  <c r="G8" i="5"/>
  <c r="F8" i="5"/>
  <c r="E8" i="5"/>
  <c r="D8" i="5"/>
  <c r="G10" i="3"/>
  <c r="F10" i="3"/>
  <c r="E10" i="3"/>
  <c r="D10" i="3"/>
  <c r="O9" i="2"/>
  <c r="O8" i="2"/>
  <c r="C8" i="5" l="1"/>
  <c r="C10" i="3"/>
  <c r="O13" i="2"/>
  <c r="O12" i="2"/>
  <c r="O11" i="2"/>
  <c r="AK9" i="2"/>
  <c r="AK8" i="2"/>
  <c r="AK6" i="2"/>
  <c r="AK5" i="2"/>
  <c r="O14" i="2"/>
  <c r="O10" i="2"/>
  <c r="O7" i="2"/>
  <c r="O6" i="2"/>
  <c r="O5" i="2"/>
  <c r="AK4" i="2"/>
  <c r="AK7" i="2" l="1"/>
  <c r="AK15" i="2" s="1"/>
  <c r="O4" i="2"/>
  <c r="N15" i="2"/>
  <c r="M15" i="2"/>
  <c r="L15" i="2"/>
  <c r="K15" i="2"/>
  <c r="J15" i="2"/>
  <c r="I15" i="2"/>
  <c r="O15" i="2" l="1"/>
</calcChain>
</file>

<file path=xl/sharedStrings.xml><?xml version="1.0" encoding="utf-8"?>
<sst xmlns="http://schemas.openxmlformats.org/spreadsheetml/2006/main" count="262" uniqueCount="107">
  <si>
    <t>KOMPLEKSOWA DOSTAWA GAZU ZIEMNEGO WYSOKOMETANOWEGO TYPU E DLA OBIEKTÓW GMINY MSZANA I JEJ JEDNOSTEK ORGANIZACYJNYCH</t>
  </si>
  <si>
    <t>lp.</t>
  </si>
  <si>
    <t>ODBIORCA</t>
  </si>
  <si>
    <t>rodzaj dodychczasowej umowy</t>
  </si>
  <si>
    <t>rodzaj przyszłej umowy</t>
  </si>
  <si>
    <t>obecny sprzedawca gazu</t>
  </si>
  <si>
    <t>termin rozpoczęcia sprzedaży gazu</t>
  </si>
  <si>
    <t>Gmina Mszana</t>
  </si>
  <si>
    <t>kompleksowa</t>
  </si>
  <si>
    <t xml:space="preserve">Szkoła Podstawowa                      im. św. Kazimierza                                              w Mszanie
</t>
  </si>
  <si>
    <t xml:space="preserve">Gminny Ośrodek Sportu                    </t>
  </si>
  <si>
    <t xml:space="preserve">Gminny Ośrodek Sportu                   </t>
  </si>
  <si>
    <t>Gminny Ośrodek Sportu</t>
  </si>
  <si>
    <t>podatek akcyzowy</t>
  </si>
  <si>
    <t>zw.</t>
  </si>
  <si>
    <t>Zał. Nr 1 do swz</t>
  </si>
  <si>
    <t>NABYWCA faktur VAT</t>
  </si>
  <si>
    <t>ODBIORCA faktur VAT</t>
  </si>
  <si>
    <t>Lokalizacja punktu poboru gazu</t>
  </si>
  <si>
    <t>Moc umowna kWh/h</t>
  </si>
  <si>
    <t xml:space="preserve">8018590365500000026111
</t>
  </si>
  <si>
    <t>W-5.1</t>
  </si>
  <si>
    <t xml:space="preserve">8018590365500000026159
</t>
  </si>
  <si>
    <t xml:space="preserve">8018590365500000026142
</t>
  </si>
  <si>
    <t xml:space="preserve">8018590365500000015788
</t>
  </si>
  <si>
    <t xml:space="preserve">8018590365500011419247
</t>
  </si>
  <si>
    <t>W-4</t>
  </si>
  <si>
    <t xml:space="preserve">8018590365500013262360
</t>
  </si>
  <si>
    <t>W-3.6</t>
  </si>
  <si>
    <t xml:space="preserve">8018590365500013296334
</t>
  </si>
  <si>
    <t xml:space="preserve">8018590365500013296327
</t>
  </si>
  <si>
    <t xml:space="preserve">8018590365500018808846
</t>
  </si>
  <si>
    <t xml:space="preserve">8018590365500018439286
</t>
  </si>
  <si>
    <t xml:space="preserve">8018590365500000051663
</t>
  </si>
  <si>
    <t>Nr punktu poboru</t>
  </si>
  <si>
    <t xml:space="preserve">
Grupa taryfowa </t>
  </si>
  <si>
    <t>&lt;110</t>
  </si>
  <si>
    <t>PGNiG Obrót Detaliczny Sp. z o.o.</t>
  </si>
  <si>
    <t xml:space="preserve"> dotychczasowa umowa</t>
  </si>
  <si>
    <t>umowa rezerwowa</t>
  </si>
  <si>
    <t>Ilość łącznie</t>
  </si>
  <si>
    <t>termin zakończenia sprzedaży gazu</t>
  </si>
  <si>
    <t>Nazwa OSD</t>
  </si>
  <si>
    <t>PSG o/Zabrze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</si>
  <si>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</si>
  <si>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</si>
  <si>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</si>
  <si>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</si>
  <si>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</si>
  <si>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</si>
  <si>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</si>
  <si>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</si>
  <si>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</si>
  <si>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</si>
  <si>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</si>
  <si>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</si>
  <si>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ROK</t>
  </si>
  <si>
    <t xml:space="preserve">Podmiot uprawniony do skorzystania z ochrony taryfowej </t>
  </si>
  <si>
    <t xml:space="preserve">jednostka organizacyjna pomocy społecznej </t>
  </si>
  <si>
    <t>podmiot systemu oświaty</t>
  </si>
  <si>
    <t>ochotnicza straż pożarna</t>
  </si>
  <si>
    <t>nie dotyczy</t>
  </si>
  <si>
    <t>-</t>
  </si>
  <si>
    <t>Gmina Mszana
ul. 1 Maja 81, 44-325 Mszana
NIP: 647-17-73-271</t>
  </si>
  <si>
    <t>Szkoła Podstawowa
w Gogołowej</t>
  </si>
  <si>
    <t>Zespół Szkolno - Przedszkolny 
w Połomi</t>
  </si>
  <si>
    <t>Urząd Gminy Mszana
ul. 1 Maja 81, 44-325 Mszana</t>
  </si>
  <si>
    <t xml:space="preserve">Szkoła Podstawowa
im. św. Kazimierza w Mszanie
ul. Sportowa 3, 44-325 Mszana
</t>
  </si>
  <si>
    <t>Szkoła Podstawowa w Gogołowej
ul. Wiejska 89, Gogołowa, 
44-323 Połomia</t>
  </si>
  <si>
    <t>Zespół Szkolno - Przedszkolny 
w Połomi
ul. Szkolna 21, 44-323 Połomia</t>
  </si>
  <si>
    <t>Gminny Ośrodek Sportu w Mszanie
ul. Szkolna 17A, 44-323 Połomia</t>
  </si>
  <si>
    <t>ul. 1 Maja 81, 44-325 Mszana</t>
  </si>
  <si>
    <t>ul. Sportowa 3, 44-325 Mszana</t>
  </si>
  <si>
    <t>ul. Wiejska 89, Gogołowa
44-323 Połomia</t>
  </si>
  <si>
    <t>ul. Szkolna 21, 44-323 Połomia</t>
  </si>
  <si>
    <t>ul. Szkolna 17A, 44-323 Połomia</t>
  </si>
  <si>
    <t>ul. Centralna 93, 44-323 Połomia</t>
  </si>
  <si>
    <t>ul. Tuskera 6, 44-325 Mszana</t>
  </si>
  <si>
    <t>ul. Centralna 93 A, 44-323 Połomia</t>
  </si>
  <si>
    <t>ul. Centralna 83 A, 44-323 Połomia</t>
  </si>
  <si>
    <t>ul. Szkolna 6, 44-325 Mszana</t>
  </si>
  <si>
    <t>ul. Tuskera 1, 44-325 Mszana</t>
  </si>
  <si>
    <t>Zestawienie podmiotów uprawnionych do skorzystania z ochrony taryfowej</t>
  </si>
  <si>
    <t>Udział procentowy  paliwa gazowego zużywana na potrzeby, o których mowa w art. 62b ust. 1 pkt 2 lit. d ustawy Prawo energetyczne</t>
  </si>
  <si>
    <t>Prognoza zużycia paliwa gazowego 
na 2024 rok</t>
  </si>
  <si>
    <t>Ilość gazu podlegajaca rozliczeniom wg ochrony taryfowej 2024</t>
  </si>
  <si>
    <t>Ilość gazu podlegająca rozliczeniom wg cen ofertowych 2024</t>
  </si>
  <si>
    <t>nr umowy</t>
  </si>
  <si>
    <t>PI.271.6.2023</t>
  </si>
  <si>
    <t>Szkoła Podstawowa
im. św. Kazimierza w Mszanie
ul. Sportowa 3, 44-325 Mszana</t>
  </si>
  <si>
    <t>Nazwa Zamawiającego</t>
  </si>
  <si>
    <t>w tym ilość gazu podlegająca rozliczeniu wg cen taryfowych</t>
  </si>
  <si>
    <t>Rok 2023</t>
  </si>
  <si>
    <t>Rok 2024</t>
  </si>
  <si>
    <t>w tym ilość gazu podlegająca rozliczeniu wg cen ofertowych</t>
  </si>
  <si>
    <t>Prognoza zużycia za cały okres</t>
  </si>
  <si>
    <t>Gmina Mszana
ul. 1 Maja 81, 44-325 Mszana</t>
  </si>
  <si>
    <t>Grupa taryfowa</t>
  </si>
  <si>
    <t>Zestawienie Zamawiajacych wg zużycia paliwa gazowego</t>
  </si>
  <si>
    <t>Zestawienie zużycia paliwa wg grup taryfowych</t>
  </si>
  <si>
    <t>Prognoza zużycia paliwa gazowego 
na 2025 rok</t>
  </si>
  <si>
    <t>Ilość gazu podlegajaca rozliczeniom wg ochrony taryfowej 2025</t>
  </si>
  <si>
    <t>Ilość gazu podlegająca rozliczeniom wg cen ofertowych 2025</t>
  </si>
  <si>
    <t>01.06.2024</t>
  </si>
  <si>
    <t>31.05.2025</t>
  </si>
  <si>
    <t>.4.2024</t>
  </si>
  <si>
    <t>PI.271.4.2024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</si>
</sst>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Verdana"/>
      <family val="2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</font>
    <font>
      <sz val="10"/>
      <name val="Arial"/>
      <family val="2"/>
    </font>
    <font>
      <sz val="9"/>
      <color rgb="FF7030A0"/>
      <name val="Arial"/>
      <family val="2"/>
    </font>
    <font>
      <sz val="10"/>
      <color rgb="FF7030A0"/>
      <name val="Arial"/>
      <family val="2"/>
    </font>
    <font>
      <sz val="9"/>
      <color rgb="FFFF0000"/>
      <name val="Arial"/>
      <family val="2"/>
    </font>
    <font>
      <b/>
      <sz val="8"/>
      <color rgb="FFFF0000"/>
      <name val="Arial"/>
      <family val="2"/>
      <charset val="238"/>
    </font>
    <font>
      <sz val="8"/>
      <name val="Tahoma"/>
      <family val="2"/>
      <charset val="238"/>
    </font>
    <font>
      <sz val="10"/>
      <name val="Arial"/>
      <family val="2"/>
      <charset val="238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2"/>
      </patternFill>
    </fill>
    <fill>
      <patternFill patternType="solid">
        <fgColor theme="4" tint="0.39997558519241921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42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6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0" fillId="0" borderId="0" xfId="0" applyAlignment="1">
      <alignment horizontal="center" vertical="center" wrapText="1"/>
    </xf>
    <xf numFmtId="0" fontId="10" fillId="2" borderId="2" xfId="0" applyFont="1" applyFill="1" applyBorder="1"/>
    <xf numFmtId="0" fontId="10" fillId="0" borderId="0" xfId="0" applyFont="1"/>
    <xf numFmtId="0" fontId="12" fillId="0" borderId="0" xfId="0" applyFont="1"/>
    <xf numFmtId="0" fontId="5" fillId="5" borderId="0" xfId="0" applyFont="1" applyFill="1"/>
    <xf numFmtId="0" fontId="3" fillId="5" borderId="0" xfId="0" applyFont="1" applyFill="1"/>
    <xf numFmtId="0" fontId="8" fillId="0" borderId="0" xfId="0" applyFont="1"/>
    <xf numFmtId="0" fontId="3" fillId="5" borderId="0" xfId="0" applyFont="1" applyFill="1" applyAlignment="1">
      <alignment vertical="center"/>
    </xf>
    <xf numFmtId="0" fontId="3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wrapText="1"/>
    </xf>
    <xf numFmtId="0" fontId="0" fillId="5" borderId="0" xfId="0" applyFill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2" fillId="0" borderId="1" xfId="0" applyFont="1" applyBorder="1" applyAlignment="1">
      <alignment vertical="center"/>
    </xf>
    <xf numFmtId="0" fontId="14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3" fontId="9" fillId="3" borderId="2" xfId="0" applyNumberFormat="1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2" borderId="6" xfId="0" applyFont="1" applyFill="1" applyBorder="1"/>
    <xf numFmtId="0" fontId="0" fillId="0" borderId="0" xfId="0" applyAlignment="1">
      <alignment horizontal="center" vertical="center"/>
    </xf>
    <xf numFmtId="3" fontId="9" fillId="3" borderId="4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10" fontId="8" fillId="0" borderId="2" xfId="1" applyNumberFormat="1" applyFont="1" applyFill="1" applyBorder="1" applyAlignment="1">
      <alignment horizontal="center" vertical="center" wrapText="1"/>
    </xf>
    <xf numFmtId="10" fontId="8" fillId="0" borderId="2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64" fontId="7" fillId="4" borderId="5" xfId="0" applyNumberFormat="1" applyFont="1" applyFill="1" applyBorder="1" applyAlignment="1">
      <alignment horizontal="center" vertical="center" wrapText="1"/>
    </xf>
    <xf numFmtId="0" fontId="19" fillId="5" borderId="0" xfId="0" applyFont="1" applyFill="1"/>
    <xf numFmtId="0" fontId="19" fillId="0" borderId="0" xfId="0" applyFont="1"/>
    <xf numFmtId="0" fontId="18" fillId="5" borderId="2" xfId="0" applyFont="1" applyFill="1" applyBorder="1" applyAlignment="1">
      <alignment horizontal="center" vertical="center" wrapText="1"/>
    </xf>
    <xf numFmtId="0" fontId="18" fillId="6" borderId="5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1" fontId="7" fillId="6" borderId="10" xfId="0" applyNumberFormat="1" applyFont="1" applyFill="1" applyBorder="1" applyAlignment="1">
      <alignment horizontal="center" vertical="center"/>
    </xf>
    <xf numFmtId="3" fontId="9" fillId="7" borderId="7" xfId="0" applyNumberFormat="1" applyFont="1" applyFill="1" applyBorder="1" applyAlignment="1">
      <alignment horizontal="center" vertical="center" wrapText="1"/>
    </xf>
    <xf numFmtId="1" fontId="7" fillId="6" borderId="5" xfId="0" applyNumberFormat="1" applyFont="1" applyFill="1" applyBorder="1" applyAlignment="1">
      <alignment horizontal="center" vertical="center"/>
    </xf>
    <xf numFmtId="3" fontId="9" fillId="7" borderId="4" xfId="0" applyNumberFormat="1" applyFont="1" applyFill="1" applyBorder="1" applyAlignment="1">
      <alignment horizontal="center" vertical="center"/>
    </xf>
    <xf numFmtId="3" fontId="8" fillId="7" borderId="8" xfId="0" applyNumberFormat="1" applyFont="1" applyFill="1" applyBorder="1" applyAlignment="1">
      <alignment horizontal="center" vertical="center" wrapText="1"/>
    </xf>
    <xf numFmtId="3" fontId="8" fillId="7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2" fontId="0" fillId="0" borderId="0" xfId="0" applyNumberFormat="1"/>
    <xf numFmtId="1" fontId="17" fillId="0" borderId="2" xfId="0" applyNumberFormat="1" applyFont="1" applyBorder="1" applyAlignment="1">
      <alignment horizontal="center" vertical="center" wrapText="1"/>
    </xf>
    <xf numFmtId="1" fontId="0" fillId="0" borderId="0" xfId="0" applyNumberFormat="1"/>
    <xf numFmtId="1" fontId="0" fillId="0" borderId="2" xfId="0" applyNumberFormat="1" applyBorder="1" applyAlignment="1">
      <alignment horizontal="center" vertical="center"/>
    </xf>
    <xf numFmtId="1" fontId="0" fillId="5" borderId="2" xfId="0" applyNumberForma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2" xfId="0" applyFont="1" applyBorder="1" applyAlignment="1">
      <alignment vertical="center" wrapText="1"/>
    </xf>
    <xf numFmtId="1" fontId="10" fillId="0" borderId="2" xfId="0" applyNumberFormat="1" applyFont="1" applyBorder="1" applyAlignment="1">
      <alignment horizontal="center" vertical="center"/>
    </xf>
    <xf numFmtId="1" fontId="10" fillId="0" borderId="0" xfId="0" applyNumberFormat="1" applyFont="1"/>
    <xf numFmtId="0" fontId="10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1" fontId="10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9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212E02-D963-40BA-8F30-3AC5D7BE0B45}">
  <sheetPr>
    <pageSetUpPr fitToPage="1"/>
  </sheetPr>
  <dimension ref="A1:AK18"/>
  <sheetViews>
    <sheetView tabSelected="1" topLeftCell="M1" zoomScaleNormal="100" zoomScaleSheetLayoutView="90" workbookViewId="0">
      <selection activeCell="M8" sqref="M8"/>
    </sheetView>
  </sheetViews>
  <sheetFormatPr defaultColWidth="11.5703125" defaultRowHeight="12.75" x14ac:dyDescent="0.2"/>
  <cols>
    <col min="1" max="1" width="4.42578125" style="17" customWidth="1"/>
    <col min="2" max="2" width="18.28515625" style="5" customWidth="1"/>
    <col min="3" max="3" width="25.7109375" style="18" customWidth="1"/>
    <col min="4" max="4" width="30.42578125" style="18" customWidth="1"/>
    <col min="5" max="5" width="27.28515625" style="18" customWidth="1"/>
    <col min="6" max="6" width="23.140625" style="19" customWidth="1"/>
    <col min="7" max="7" width="10" style="19" customWidth="1"/>
    <col min="8" max="8" width="7.85546875" style="58" customWidth="1"/>
    <col min="9" max="15" width="16.7109375" style="4" customWidth="1"/>
    <col min="16" max="16" width="10.5703125" customWidth="1"/>
    <col min="18" max="18" width="15.85546875" customWidth="1"/>
    <col min="20" max="20" width="9.5703125" customWidth="1"/>
    <col min="21" max="22" width="10.42578125" customWidth="1"/>
    <col min="23" max="23" width="11.28515625" customWidth="1"/>
    <col min="24" max="24" width="5.28515625" customWidth="1"/>
    <col min="25" max="37" width="8.7109375" customWidth="1"/>
  </cols>
  <sheetData>
    <row r="1" spans="1:37" s="1" customFormat="1" ht="15.75" customHeight="1" x14ac:dyDescent="0.2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23"/>
      <c r="W1" s="23"/>
    </row>
    <row r="2" spans="1:37" ht="16.5" customHeight="1" thickBot="1" x14ac:dyDescent="0.25">
      <c r="A2" s="20" t="s">
        <v>106</v>
      </c>
      <c r="B2" s="2" t="s">
        <v>105</v>
      </c>
      <c r="C2" s="3"/>
      <c r="D2" s="3"/>
      <c r="E2" s="3"/>
      <c r="F2" s="84"/>
      <c r="G2" s="84"/>
      <c r="H2" s="84"/>
      <c r="I2" s="85"/>
      <c r="J2" s="34"/>
      <c r="K2" s="34"/>
      <c r="L2" s="34"/>
      <c r="M2" s="34"/>
      <c r="N2" s="34"/>
      <c r="O2" s="34"/>
      <c r="U2" s="86" t="s">
        <v>15</v>
      </c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</row>
    <row r="3" spans="1:37" s="6" customFormat="1" ht="80.25" customHeight="1" thickBot="1" x14ac:dyDescent="0.25">
      <c r="A3" s="42" t="s">
        <v>1</v>
      </c>
      <c r="B3" s="42" t="s">
        <v>2</v>
      </c>
      <c r="C3" s="42" t="s">
        <v>16</v>
      </c>
      <c r="D3" s="42" t="s">
        <v>17</v>
      </c>
      <c r="E3" s="42" t="s">
        <v>18</v>
      </c>
      <c r="F3" s="42" t="s">
        <v>34</v>
      </c>
      <c r="G3" s="59" t="s">
        <v>35</v>
      </c>
      <c r="H3" s="60" t="s">
        <v>19</v>
      </c>
      <c r="I3" s="61" t="s">
        <v>84</v>
      </c>
      <c r="J3" s="61" t="s">
        <v>85</v>
      </c>
      <c r="K3" s="61" t="s">
        <v>86</v>
      </c>
      <c r="L3" s="61" t="s">
        <v>100</v>
      </c>
      <c r="M3" s="61" t="s">
        <v>101</v>
      </c>
      <c r="N3" s="61" t="s">
        <v>102</v>
      </c>
      <c r="O3" s="61" t="s">
        <v>40</v>
      </c>
      <c r="P3" s="50" t="s">
        <v>3</v>
      </c>
      <c r="Q3" s="51" t="s">
        <v>4</v>
      </c>
      <c r="R3" s="51" t="s">
        <v>5</v>
      </c>
      <c r="S3" s="51" t="s">
        <v>38</v>
      </c>
      <c r="T3" s="51" t="s">
        <v>87</v>
      </c>
      <c r="U3" s="51" t="s">
        <v>6</v>
      </c>
      <c r="V3" s="51" t="s">
        <v>41</v>
      </c>
      <c r="W3" s="51" t="s">
        <v>42</v>
      </c>
      <c r="X3" s="51" t="s">
        <v>13</v>
      </c>
      <c r="Y3" s="42" t="s">
        <v>44</v>
      </c>
      <c r="Z3" s="42" t="s">
        <v>45</v>
      </c>
      <c r="AA3" s="42" t="s">
        <v>46</v>
      </c>
      <c r="AB3" s="42" t="s">
        <v>47</v>
      </c>
      <c r="AC3" s="42" t="s">
        <v>48</v>
      </c>
      <c r="AD3" s="42" t="s">
        <v>49</v>
      </c>
      <c r="AE3" s="42" t="s">
        <v>50</v>
      </c>
      <c r="AF3" s="42" t="s">
        <v>51</v>
      </c>
      <c r="AG3" s="42" t="s">
        <v>52</v>
      </c>
      <c r="AH3" s="42" t="s">
        <v>53</v>
      </c>
      <c r="AI3" s="42" t="s">
        <v>54</v>
      </c>
      <c r="AJ3" s="42" t="s">
        <v>55</v>
      </c>
      <c r="AK3" s="42" t="s">
        <v>56</v>
      </c>
    </row>
    <row r="4" spans="1:37" ht="60.75" customHeight="1" thickBot="1" x14ac:dyDescent="0.25">
      <c r="A4" s="36">
        <v>1</v>
      </c>
      <c r="B4" s="48" t="s">
        <v>7</v>
      </c>
      <c r="C4" s="48" t="s">
        <v>63</v>
      </c>
      <c r="D4" s="48" t="s">
        <v>66</v>
      </c>
      <c r="E4" s="48" t="s">
        <v>71</v>
      </c>
      <c r="F4" s="26" t="s">
        <v>20</v>
      </c>
      <c r="G4" s="66" t="s">
        <v>21</v>
      </c>
      <c r="H4" s="62">
        <v>165</v>
      </c>
      <c r="I4" s="63">
        <v>130381</v>
      </c>
      <c r="J4" s="63">
        <v>70662</v>
      </c>
      <c r="K4" s="63">
        <v>59719</v>
      </c>
      <c r="L4" s="63">
        <v>195041</v>
      </c>
      <c r="M4" s="63">
        <v>100487</v>
      </c>
      <c r="N4" s="63">
        <v>94554</v>
      </c>
      <c r="O4" s="63">
        <f t="shared" ref="O4:O14" si="0">SUM(I4+L4)</f>
        <v>325422</v>
      </c>
      <c r="P4" s="37" t="s">
        <v>8</v>
      </c>
      <c r="Q4" s="38" t="s">
        <v>8</v>
      </c>
      <c r="R4" s="39" t="s">
        <v>37</v>
      </c>
      <c r="S4" s="40" t="s">
        <v>39</v>
      </c>
      <c r="T4" s="40"/>
      <c r="U4" s="38" t="s">
        <v>103</v>
      </c>
      <c r="V4" s="38" t="s">
        <v>104</v>
      </c>
      <c r="W4" s="38" t="s">
        <v>43</v>
      </c>
      <c r="X4" s="41" t="s">
        <v>14</v>
      </c>
      <c r="Y4" s="54">
        <v>52091</v>
      </c>
      <c r="Z4" s="54">
        <v>51745</v>
      </c>
      <c r="AA4" s="54">
        <v>43023</v>
      </c>
      <c r="AB4" s="54">
        <v>29670</v>
      </c>
      <c r="AC4" s="54">
        <v>13386</v>
      </c>
      <c r="AD4" s="54">
        <v>5126</v>
      </c>
      <c r="AE4" s="54">
        <v>4228</v>
      </c>
      <c r="AF4" s="54">
        <v>4909</v>
      </c>
      <c r="AG4" s="54">
        <v>4406</v>
      </c>
      <c r="AH4" s="54">
        <v>16422</v>
      </c>
      <c r="AI4" s="54">
        <v>42738</v>
      </c>
      <c r="AJ4" s="54">
        <v>57678</v>
      </c>
      <c r="AK4" s="54">
        <f t="shared" ref="AK4:AK9" si="1">SUM(Y4:AJ4)</f>
        <v>325422</v>
      </c>
    </row>
    <row r="5" spans="1:37" ht="58.5" customHeight="1" thickBot="1" x14ac:dyDescent="0.25">
      <c r="A5" s="24">
        <v>2</v>
      </c>
      <c r="B5" s="49" t="s">
        <v>9</v>
      </c>
      <c r="C5" s="48" t="s">
        <v>63</v>
      </c>
      <c r="D5" s="49" t="s">
        <v>67</v>
      </c>
      <c r="E5" s="49" t="s">
        <v>72</v>
      </c>
      <c r="F5" s="26" t="s">
        <v>22</v>
      </c>
      <c r="G5" s="67" t="s">
        <v>21</v>
      </c>
      <c r="H5" s="64">
        <v>219</v>
      </c>
      <c r="I5" s="65">
        <v>55845</v>
      </c>
      <c r="J5" s="65">
        <v>55845</v>
      </c>
      <c r="K5" s="65">
        <v>0</v>
      </c>
      <c r="L5" s="65">
        <v>87449</v>
      </c>
      <c r="M5" s="65">
        <v>87449</v>
      </c>
      <c r="N5" s="65">
        <v>0</v>
      </c>
      <c r="O5" s="65">
        <f t="shared" si="0"/>
        <v>143294</v>
      </c>
      <c r="P5" s="32" t="s">
        <v>8</v>
      </c>
      <c r="Q5" s="22" t="s">
        <v>8</v>
      </c>
      <c r="R5" s="39" t="s">
        <v>37</v>
      </c>
      <c r="S5" s="40" t="s">
        <v>39</v>
      </c>
      <c r="T5" s="40"/>
      <c r="U5" s="38" t="s">
        <v>103</v>
      </c>
      <c r="V5" s="38" t="s">
        <v>104</v>
      </c>
      <c r="W5" s="38" t="s">
        <v>43</v>
      </c>
      <c r="X5" s="25" t="s">
        <v>14</v>
      </c>
      <c r="Y5" s="55">
        <v>30261</v>
      </c>
      <c r="Z5" s="55">
        <v>18115</v>
      </c>
      <c r="AA5" s="55">
        <v>20163</v>
      </c>
      <c r="AB5" s="55">
        <v>13488</v>
      </c>
      <c r="AC5" s="55">
        <v>5422</v>
      </c>
      <c r="AD5" s="55">
        <v>2147</v>
      </c>
      <c r="AE5" s="55">
        <v>253</v>
      </c>
      <c r="AF5" s="55">
        <v>452</v>
      </c>
      <c r="AG5" s="55">
        <v>1726</v>
      </c>
      <c r="AH5" s="55">
        <v>7993</v>
      </c>
      <c r="AI5" s="55">
        <v>19547</v>
      </c>
      <c r="AJ5" s="55">
        <v>23727</v>
      </c>
      <c r="AK5" s="55">
        <f t="shared" si="1"/>
        <v>143294</v>
      </c>
    </row>
    <row r="6" spans="1:37" ht="63" customHeight="1" thickBot="1" x14ac:dyDescent="0.25">
      <c r="A6" s="24">
        <v>3</v>
      </c>
      <c r="B6" s="49" t="s">
        <v>64</v>
      </c>
      <c r="C6" s="48" t="s">
        <v>63</v>
      </c>
      <c r="D6" s="49" t="s">
        <v>68</v>
      </c>
      <c r="E6" s="49" t="s">
        <v>73</v>
      </c>
      <c r="F6" s="26" t="s">
        <v>23</v>
      </c>
      <c r="G6" s="67" t="s">
        <v>21</v>
      </c>
      <c r="H6" s="64">
        <v>274</v>
      </c>
      <c r="I6" s="65">
        <v>114736</v>
      </c>
      <c r="J6" s="65">
        <v>95968</v>
      </c>
      <c r="K6" s="65">
        <v>18768</v>
      </c>
      <c r="L6" s="65">
        <v>235053</v>
      </c>
      <c r="M6" s="65">
        <v>196590</v>
      </c>
      <c r="N6" s="65">
        <v>38463</v>
      </c>
      <c r="O6" s="65">
        <f t="shared" si="0"/>
        <v>349789</v>
      </c>
      <c r="P6" s="32" t="s">
        <v>8</v>
      </c>
      <c r="Q6" s="22" t="s">
        <v>8</v>
      </c>
      <c r="R6" s="39" t="s">
        <v>37</v>
      </c>
      <c r="S6" s="40" t="s">
        <v>39</v>
      </c>
      <c r="T6" s="40"/>
      <c r="U6" s="38" t="s">
        <v>103</v>
      </c>
      <c r="V6" s="38" t="s">
        <v>104</v>
      </c>
      <c r="W6" s="38" t="s">
        <v>43</v>
      </c>
      <c r="X6" s="25" t="s">
        <v>14</v>
      </c>
      <c r="Y6" s="55">
        <v>62724</v>
      </c>
      <c r="Z6" s="55">
        <v>65649</v>
      </c>
      <c r="AA6" s="55">
        <v>52014</v>
      </c>
      <c r="AB6" s="55">
        <v>36609</v>
      </c>
      <c r="AC6" s="55">
        <v>18057</v>
      </c>
      <c r="AD6" s="55">
        <v>289</v>
      </c>
      <c r="AE6" s="55">
        <v>12</v>
      </c>
      <c r="AF6" s="55">
        <v>753</v>
      </c>
      <c r="AG6" s="55">
        <v>3900</v>
      </c>
      <c r="AH6" s="55">
        <v>16537</v>
      </c>
      <c r="AI6" s="55">
        <v>40927</v>
      </c>
      <c r="AJ6" s="55">
        <v>52318</v>
      </c>
      <c r="AK6" s="55">
        <f t="shared" si="1"/>
        <v>349789</v>
      </c>
    </row>
    <row r="7" spans="1:37" ht="45" customHeight="1" thickBot="1" x14ac:dyDescent="0.25">
      <c r="A7" s="24">
        <v>4</v>
      </c>
      <c r="B7" s="49" t="s">
        <v>65</v>
      </c>
      <c r="C7" s="48" t="s">
        <v>63</v>
      </c>
      <c r="D7" s="49" t="s">
        <v>69</v>
      </c>
      <c r="E7" s="49" t="s">
        <v>74</v>
      </c>
      <c r="F7" s="26" t="s">
        <v>33</v>
      </c>
      <c r="G7" s="67" t="s">
        <v>21</v>
      </c>
      <c r="H7" s="64">
        <v>329</v>
      </c>
      <c r="I7" s="65">
        <v>198883</v>
      </c>
      <c r="J7" s="65">
        <v>197973</v>
      </c>
      <c r="K7" s="65">
        <v>910</v>
      </c>
      <c r="L7" s="65">
        <v>309542</v>
      </c>
      <c r="M7" s="65">
        <v>308116</v>
      </c>
      <c r="N7" s="65">
        <v>1426</v>
      </c>
      <c r="O7" s="65">
        <f t="shared" si="0"/>
        <v>508425</v>
      </c>
      <c r="P7" s="32" t="s">
        <v>8</v>
      </c>
      <c r="Q7" s="22" t="s">
        <v>8</v>
      </c>
      <c r="R7" s="39" t="s">
        <v>37</v>
      </c>
      <c r="S7" s="40" t="s">
        <v>39</v>
      </c>
      <c r="T7" s="40"/>
      <c r="U7" s="38" t="s">
        <v>103</v>
      </c>
      <c r="V7" s="38" t="s">
        <v>104</v>
      </c>
      <c r="W7" s="38" t="s">
        <v>43</v>
      </c>
      <c r="X7" s="25" t="s">
        <v>14</v>
      </c>
      <c r="Y7" s="55">
        <v>91725</v>
      </c>
      <c r="Z7" s="55">
        <v>59953</v>
      </c>
      <c r="AA7" s="55">
        <v>81494</v>
      </c>
      <c r="AB7" s="55">
        <v>54753</v>
      </c>
      <c r="AC7" s="55">
        <v>21617</v>
      </c>
      <c r="AD7" s="55">
        <v>5864</v>
      </c>
      <c r="AE7" s="55">
        <v>4700</v>
      </c>
      <c r="AF7" s="55">
        <v>4180</v>
      </c>
      <c r="AG7" s="55">
        <v>5706</v>
      </c>
      <c r="AH7" s="55">
        <v>32776</v>
      </c>
      <c r="AI7" s="55">
        <v>62723</v>
      </c>
      <c r="AJ7" s="55">
        <v>82934</v>
      </c>
      <c r="AK7" s="55">
        <f t="shared" si="1"/>
        <v>508425</v>
      </c>
    </row>
    <row r="8" spans="1:37" s="8" customFormat="1" ht="45" customHeight="1" thickBot="1" x14ac:dyDescent="0.25">
      <c r="A8" s="24">
        <v>5</v>
      </c>
      <c r="B8" s="49" t="s">
        <v>10</v>
      </c>
      <c r="C8" s="48" t="s">
        <v>63</v>
      </c>
      <c r="D8" s="49" t="s">
        <v>70</v>
      </c>
      <c r="E8" s="49" t="s">
        <v>75</v>
      </c>
      <c r="F8" s="26" t="s">
        <v>24</v>
      </c>
      <c r="G8" s="67" t="s">
        <v>21</v>
      </c>
      <c r="H8" s="64">
        <v>274</v>
      </c>
      <c r="I8" s="65">
        <v>320479</v>
      </c>
      <c r="J8" s="65">
        <v>0</v>
      </c>
      <c r="K8" s="65">
        <v>320479</v>
      </c>
      <c r="L8" s="65">
        <v>326818</v>
      </c>
      <c r="M8" s="65">
        <v>0</v>
      </c>
      <c r="N8" s="65">
        <v>326818</v>
      </c>
      <c r="O8" s="65">
        <f>SUM(I8+L8)</f>
        <v>647297</v>
      </c>
      <c r="P8" s="32" t="s">
        <v>8</v>
      </c>
      <c r="Q8" s="22" t="s">
        <v>8</v>
      </c>
      <c r="R8" s="39" t="s">
        <v>37</v>
      </c>
      <c r="S8" s="40" t="s">
        <v>39</v>
      </c>
      <c r="T8" s="40"/>
      <c r="U8" s="38" t="s">
        <v>103</v>
      </c>
      <c r="V8" s="38" t="s">
        <v>104</v>
      </c>
      <c r="W8" s="38" t="s">
        <v>43</v>
      </c>
      <c r="X8" s="25" t="s">
        <v>14</v>
      </c>
      <c r="Y8" s="55">
        <v>79661</v>
      </c>
      <c r="Z8" s="55">
        <v>65539</v>
      </c>
      <c r="AA8" s="55">
        <v>67367</v>
      </c>
      <c r="AB8" s="55">
        <v>62185</v>
      </c>
      <c r="AC8" s="55">
        <v>52066</v>
      </c>
      <c r="AD8" s="55">
        <v>32092</v>
      </c>
      <c r="AE8" s="55">
        <v>18904</v>
      </c>
      <c r="AF8" s="55">
        <v>30603</v>
      </c>
      <c r="AG8" s="55">
        <v>36376</v>
      </c>
      <c r="AH8" s="55">
        <v>56882</v>
      </c>
      <c r="AI8" s="55">
        <v>71464</v>
      </c>
      <c r="AJ8" s="55">
        <v>74158</v>
      </c>
      <c r="AK8" s="55">
        <f t="shared" si="1"/>
        <v>647297</v>
      </c>
    </row>
    <row r="9" spans="1:37" s="8" customFormat="1" ht="36" customHeight="1" thickBot="1" x14ac:dyDescent="0.25">
      <c r="A9" s="27">
        <v>6</v>
      </c>
      <c r="B9" s="49" t="s">
        <v>10</v>
      </c>
      <c r="C9" s="48" t="s">
        <v>63</v>
      </c>
      <c r="D9" s="49" t="s">
        <v>70</v>
      </c>
      <c r="E9" s="49" t="s">
        <v>76</v>
      </c>
      <c r="F9" s="26" t="s">
        <v>25</v>
      </c>
      <c r="G9" s="67" t="s">
        <v>26</v>
      </c>
      <c r="H9" s="64">
        <v>110</v>
      </c>
      <c r="I9" s="65">
        <v>33975</v>
      </c>
      <c r="J9" s="65">
        <v>12428</v>
      </c>
      <c r="K9" s="65">
        <v>21547</v>
      </c>
      <c r="L9" s="65">
        <v>46131</v>
      </c>
      <c r="M9" s="65">
        <v>16864</v>
      </c>
      <c r="N9" s="65">
        <v>29267</v>
      </c>
      <c r="O9" s="65">
        <f>SUM(I9+L9)</f>
        <v>80106</v>
      </c>
      <c r="P9" s="32" t="s">
        <v>8</v>
      </c>
      <c r="Q9" s="22" t="s">
        <v>8</v>
      </c>
      <c r="R9" s="39" t="s">
        <v>37</v>
      </c>
      <c r="S9" s="40" t="s">
        <v>39</v>
      </c>
      <c r="T9" s="40"/>
      <c r="U9" s="38" t="s">
        <v>103</v>
      </c>
      <c r="V9" s="38" t="s">
        <v>104</v>
      </c>
      <c r="W9" s="38" t="s">
        <v>43</v>
      </c>
      <c r="X9" s="25" t="s">
        <v>14</v>
      </c>
      <c r="Y9" s="55">
        <v>11789</v>
      </c>
      <c r="Z9" s="55">
        <v>10566</v>
      </c>
      <c r="AA9" s="55">
        <v>11405</v>
      </c>
      <c r="AB9" s="55">
        <v>8002</v>
      </c>
      <c r="AC9" s="55">
        <v>4369</v>
      </c>
      <c r="AD9" s="55">
        <v>2138</v>
      </c>
      <c r="AE9" s="55">
        <v>1673</v>
      </c>
      <c r="AF9" s="55">
        <v>3697</v>
      </c>
      <c r="AG9" s="55">
        <v>2338</v>
      </c>
      <c r="AH9" s="55">
        <v>11331</v>
      </c>
      <c r="AI9" s="55">
        <v>11738</v>
      </c>
      <c r="AJ9" s="55">
        <v>1060</v>
      </c>
      <c r="AK9" s="55">
        <f t="shared" si="1"/>
        <v>80106</v>
      </c>
    </row>
    <row r="10" spans="1:37" s="9" customFormat="1" ht="47.25" customHeight="1" thickBot="1" x14ac:dyDescent="0.25">
      <c r="A10" s="24">
        <v>7</v>
      </c>
      <c r="B10" s="49" t="s">
        <v>7</v>
      </c>
      <c r="C10" s="48" t="s">
        <v>63</v>
      </c>
      <c r="D10" s="48" t="s">
        <v>66</v>
      </c>
      <c r="E10" s="49" t="s">
        <v>77</v>
      </c>
      <c r="F10" s="26" t="s">
        <v>27</v>
      </c>
      <c r="G10" s="67" t="s">
        <v>28</v>
      </c>
      <c r="H10" s="64" t="s">
        <v>36</v>
      </c>
      <c r="I10" s="65">
        <v>8766</v>
      </c>
      <c r="J10" s="65">
        <v>8766</v>
      </c>
      <c r="K10" s="65">
        <v>0</v>
      </c>
      <c r="L10" s="65">
        <v>17262</v>
      </c>
      <c r="M10" s="65">
        <v>17262</v>
      </c>
      <c r="N10" s="65">
        <v>0</v>
      </c>
      <c r="O10" s="65">
        <f t="shared" si="0"/>
        <v>26028</v>
      </c>
      <c r="P10" s="32" t="s">
        <v>8</v>
      </c>
      <c r="Q10" s="22" t="s">
        <v>8</v>
      </c>
      <c r="R10" s="39" t="s">
        <v>37</v>
      </c>
      <c r="S10" s="40" t="s">
        <v>39</v>
      </c>
      <c r="T10" s="40"/>
      <c r="U10" s="38" t="s">
        <v>103</v>
      </c>
      <c r="V10" s="38" t="s">
        <v>104</v>
      </c>
      <c r="W10" s="38" t="s">
        <v>43</v>
      </c>
      <c r="X10" s="25" t="s">
        <v>14</v>
      </c>
      <c r="Y10" s="55">
        <v>0</v>
      </c>
      <c r="Z10" s="55">
        <v>0</v>
      </c>
      <c r="AA10" s="55">
        <v>0</v>
      </c>
      <c r="AB10" s="55">
        <v>0</v>
      </c>
      <c r="AC10" s="55">
        <v>0</v>
      </c>
      <c r="AD10" s="55">
        <v>0</v>
      </c>
      <c r="AE10" s="55">
        <v>0</v>
      </c>
      <c r="AF10" s="55">
        <v>0</v>
      </c>
      <c r="AG10" s="55">
        <v>0</v>
      </c>
      <c r="AH10" s="55">
        <v>0</v>
      </c>
      <c r="AI10" s="55">
        <v>0</v>
      </c>
      <c r="AJ10" s="55">
        <v>0</v>
      </c>
      <c r="AK10" s="55">
        <v>26028</v>
      </c>
    </row>
    <row r="11" spans="1:37" s="9" customFormat="1" ht="46.5" customHeight="1" thickBot="1" x14ac:dyDescent="0.25">
      <c r="A11" s="24">
        <v>8</v>
      </c>
      <c r="B11" s="49" t="s">
        <v>10</v>
      </c>
      <c r="C11" s="48" t="s">
        <v>63</v>
      </c>
      <c r="D11" s="49" t="s">
        <v>70</v>
      </c>
      <c r="E11" s="49" t="s">
        <v>78</v>
      </c>
      <c r="F11" s="26" t="s">
        <v>29</v>
      </c>
      <c r="G11" s="67" t="s">
        <v>28</v>
      </c>
      <c r="H11" s="64" t="s">
        <v>36</v>
      </c>
      <c r="I11" s="65">
        <v>21078</v>
      </c>
      <c r="J11" s="65">
        <v>21078</v>
      </c>
      <c r="K11" s="65">
        <v>0</v>
      </c>
      <c r="L11" s="65">
        <v>19920</v>
      </c>
      <c r="M11" s="65">
        <v>19920</v>
      </c>
      <c r="N11" s="65">
        <v>0</v>
      </c>
      <c r="O11" s="65">
        <f t="shared" si="0"/>
        <v>40998</v>
      </c>
      <c r="P11" s="32" t="s">
        <v>8</v>
      </c>
      <c r="Q11" s="22" t="s">
        <v>8</v>
      </c>
      <c r="R11" s="39" t="s">
        <v>37</v>
      </c>
      <c r="S11" s="40" t="s">
        <v>39</v>
      </c>
      <c r="T11" s="40"/>
      <c r="U11" s="38" t="s">
        <v>103</v>
      </c>
      <c r="V11" s="38" t="s">
        <v>104</v>
      </c>
      <c r="W11" s="38" t="s">
        <v>43</v>
      </c>
      <c r="X11" s="25" t="s">
        <v>14</v>
      </c>
      <c r="Y11" s="55">
        <v>0</v>
      </c>
      <c r="Z11" s="55">
        <v>0</v>
      </c>
      <c r="AA11" s="55">
        <v>0</v>
      </c>
      <c r="AB11" s="55">
        <v>0</v>
      </c>
      <c r="AC11" s="55">
        <v>0</v>
      </c>
      <c r="AD11" s="55">
        <v>0</v>
      </c>
      <c r="AE11" s="55">
        <v>0</v>
      </c>
      <c r="AF11" s="55">
        <v>0</v>
      </c>
      <c r="AG11" s="55">
        <v>0</v>
      </c>
      <c r="AH11" s="55">
        <v>0</v>
      </c>
      <c r="AI11" s="55">
        <v>0</v>
      </c>
      <c r="AJ11" s="55">
        <v>0</v>
      </c>
      <c r="AK11" s="55">
        <v>40998</v>
      </c>
    </row>
    <row r="12" spans="1:37" s="9" customFormat="1" ht="47.25" customHeight="1" thickBot="1" x14ac:dyDescent="0.25">
      <c r="A12" s="24">
        <v>9</v>
      </c>
      <c r="B12" s="49" t="s">
        <v>11</v>
      </c>
      <c r="C12" s="48" t="s">
        <v>63</v>
      </c>
      <c r="D12" s="49" t="s">
        <v>70</v>
      </c>
      <c r="E12" s="49" t="s">
        <v>79</v>
      </c>
      <c r="F12" s="26" t="s">
        <v>30</v>
      </c>
      <c r="G12" s="67" t="s">
        <v>28</v>
      </c>
      <c r="H12" s="64" t="s">
        <v>36</v>
      </c>
      <c r="I12" s="65">
        <v>14780</v>
      </c>
      <c r="J12" s="65">
        <v>0</v>
      </c>
      <c r="K12" s="65">
        <v>14780</v>
      </c>
      <c r="L12" s="65">
        <v>22308</v>
      </c>
      <c r="M12" s="65">
        <v>0</v>
      </c>
      <c r="N12" s="65">
        <v>22308</v>
      </c>
      <c r="O12" s="65">
        <f t="shared" si="0"/>
        <v>37088</v>
      </c>
      <c r="P12" s="32" t="s">
        <v>8</v>
      </c>
      <c r="Q12" s="22" t="s">
        <v>8</v>
      </c>
      <c r="R12" s="39" t="s">
        <v>37</v>
      </c>
      <c r="S12" s="40" t="s">
        <v>39</v>
      </c>
      <c r="T12" s="40"/>
      <c r="U12" s="38" t="s">
        <v>103</v>
      </c>
      <c r="V12" s="38" t="s">
        <v>104</v>
      </c>
      <c r="W12" s="38" t="s">
        <v>43</v>
      </c>
      <c r="X12" s="25" t="s">
        <v>14</v>
      </c>
      <c r="Y12" s="55">
        <v>0</v>
      </c>
      <c r="Z12" s="55">
        <v>0</v>
      </c>
      <c r="AA12" s="55">
        <v>0</v>
      </c>
      <c r="AB12" s="55">
        <v>0</v>
      </c>
      <c r="AC12" s="55">
        <v>0</v>
      </c>
      <c r="AD12" s="55">
        <v>0</v>
      </c>
      <c r="AE12" s="55">
        <v>0</v>
      </c>
      <c r="AF12" s="55">
        <v>0</v>
      </c>
      <c r="AG12" s="55">
        <v>0</v>
      </c>
      <c r="AH12" s="55">
        <v>0</v>
      </c>
      <c r="AI12" s="55">
        <v>0</v>
      </c>
      <c r="AJ12" s="55">
        <v>0</v>
      </c>
      <c r="AK12" s="55">
        <v>37088</v>
      </c>
    </row>
    <row r="13" spans="1:37" s="8" customFormat="1" ht="45" customHeight="1" thickBot="1" x14ac:dyDescent="0.25">
      <c r="A13" s="27">
        <v>10</v>
      </c>
      <c r="B13" s="49" t="s">
        <v>12</v>
      </c>
      <c r="C13" s="48" t="s">
        <v>63</v>
      </c>
      <c r="D13" s="49" t="s">
        <v>70</v>
      </c>
      <c r="E13" s="49" t="s">
        <v>80</v>
      </c>
      <c r="F13" s="26" t="s">
        <v>31</v>
      </c>
      <c r="G13" s="67" t="s">
        <v>28</v>
      </c>
      <c r="H13" s="64" t="s">
        <v>36</v>
      </c>
      <c r="I13" s="65">
        <v>25645</v>
      </c>
      <c r="J13" s="65">
        <v>0</v>
      </c>
      <c r="K13" s="65">
        <v>25645</v>
      </c>
      <c r="L13" s="65">
        <v>33237</v>
      </c>
      <c r="M13" s="65">
        <v>0</v>
      </c>
      <c r="N13" s="65">
        <v>33237</v>
      </c>
      <c r="O13" s="65">
        <f t="shared" si="0"/>
        <v>58882</v>
      </c>
      <c r="P13" s="32" t="s">
        <v>8</v>
      </c>
      <c r="Q13" s="22" t="s">
        <v>8</v>
      </c>
      <c r="R13" s="39" t="s">
        <v>37</v>
      </c>
      <c r="S13" s="40" t="s">
        <v>39</v>
      </c>
      <c r="T13" s="40"/>
      <c r="U13" s="38" t="s">
        <v>103</v>
      </c>
      <c r="V13" s="38" t="s">
        <v>104</v>
      </c>
      <c r="W13" s="38" t="s">
        <v>43</v>
      </c>
      <c r="X13" s="25" t="s">
        <v>14</v>
      </c>
      <c r="Y13" s="55">
        <v>0</v>
      </c>
      <c r="Z13" s="55">
        <v>0</v>
      </c>
      <c r="AA13" s="55">
        <v>0</v>
      </c>
      <c r="AB13" s="55">
        <v>0</v>
      </c>
      <c r="AC13" s="55">
        <v>0</v>
      </c>
      <c r="AD13" s="55">
        <v>0</v>
      </c>
      <c r="AE13" s="55">
        <v>0</v>
      </c>
      <c r="AF13" s="55">
        <v>0</v>
      </c>
      <c r="AG13" s="55">
        <v>0</v>
      </c>
      <c r="AH13" s="55">
        <v>0</v>
      </c>
      <c r="AI13" s="55">
        <v>0</v>
      </c>
      <c r="AJ13" s="55">
        <v>0</v>
      </c>
      <c r="AK13" s="55">
        <v>58882</v>
      </c>
    </row>
    <row r="14" spans="1:37" s="8" customFormat="1" ht="40.5" customHeight="1" thickBot="1" x14ac:dyDescent="0.25">
      <c r="A14" s="27">
        <v>11</v>
      </c>
      <c r="B14" s="49" t="s">
        <v>7</v>
      </c>
      <c r="C14" s="48" t="s">
        <v>63</v>
      </c>
      <c r="D14" s="48" t="s">
        <v>66</v>
      </c>
      <c r="E14" s="49" t="s">
        <v>81</v>
      </c>
      <c r="F14" s="26" t="s">
        <v>32</v>
      </c>
      <c r="G14" s="67" t="s">
        <v>28</v>
      </c>
      <c r="H14" s="64" t="s">
        <v>36</v>
      </c>
      <c r="I14" s="65">
        <v>8898</v>
      </c>
      <c r="J14" s="65">
        <v>0</v>
      </c>
      <c r="K14" s="65">
        <v>8898</v>
      </c>
      <c r="L14" s="65">
        <v>13525</v>
      </c>
      <c r="M14" s="65">
        <v>0</v>
      </c>
      <c r="N14" s="65">
        <v>13525</v>
      </c>
      <c r="O14" s="65">
        <f t="shared" si="0"/>
        <v>22423</v>
      </c>
      <c r="P14" s="32" t="s">
        <v>8</v>
      </c>
      <c r="Q14" s="22" t="s">
        <v>8</v>
      </c>
      <c r="R14" s="39" t="s">
        <v>37</v>
      </c>
      <c r="S14" s="40" t="s">
        <v>39</v>
      </c>
      <c r="T14" s="40"/>
      <c r="U14" s="38" t="s">
        <v>103</v>
      </c>
      <c r="V14" s="38" t="s">
        <v>104</v>
      </c>
      <c r="W14" s="38" t="s">
        <v>43</v>
      </c>
      <c r="X14" s="25" t="s">
        <v>14</v>
      </c>
      <c r="Y14" s="55">
        <v>0</v>
      </c>
      <c r="Z14" s="55">
        <v>0</v>
      </c>
      <c r="AA14" s="55">
        <v>0</v>
      </c>
      <c r="AB14" s="55">
        <v>0</v>
      </c>
      <c r="AC14" s="55">
        <v>0</v>
      </c>
      <c r="AD14" s="55">
        <v>0</v>
      </c>
      <c r="AE14" s="55">
        <v>0</v>
      </c>
      <c r="AF14" s="55">
        <v>0</v>
      </c>
      <c r="AG14" s="55">
        <v>0</v>
      </c>
      <c r="AH14" s="55">
        <v>0</v>
      </c>
      <c r="AI14" s="55">
        <v>0</v>
      </c>
      <c r="AJ14" s="55">
        <v>0</v>
      </c>
      <c r="AK14" s="55">
        <v>22423</v>
      </c>
    </row>
    <row r="15" spans="1:37" s="16" customFormat="1" ht="13.5" thickBot="1" x14ac:dyDescent="0.25">
      <c r="A15" s="28"/>
      <c r="B15" s="29"/>
      <c r="C15" s="29"/>
      <c r="D15" s="29"/>
      <c r="E15" s="29"/>
      <c r="F15" s="30"/>
      <c r="G15" s="31"/>
      <c r="H15" s="56"/>
      <c r="I15" s="35">
        <f t="shared" ref="I15:N15" si="2">SUM(I4:I14)</f>
        <v>933466</v>
      </c>
      <c r="J15" s="35">
        <f t="shared" si="2"/>
        <v>462720</v>
      </c>
      <c r="K15" s="35">
        <f t="shared" si="2"/>
        <v>470746</v>
      </c>
      <c r="L15" s="35">
        <f t="shared" si="2"/>
        <v>1306286</v>
      </c>
      <c r="M15" s="35">
        <f t="shared" si="2"/>
        <v>746688</v>
      </c>
      <c r="N15" s="35">
        <f t="shared" si="2"/>
        <v>559598</v>
      </c>
      <c r="O15" s="35">
        <f>SUM(I15+L15)</f>
        <v>2239752</v>
      </c>
      <c r="P15" s="33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>
        <f>SUM(AK4:AK14)</f>
        <v>2239752</v>
      </c>
    </row>
    <row r="16" spans="1:37" s="16" customFormat="1" x14ac:dyDescent="0.2">
      <c r="A16" s="87"/>
      <c r="B16" s="88"/>
      <c r="C16" s="88"/>
      <c r="D16" s="88"/>
      <c r="E16" s="88"/>
      <c r="F16" s="88"/>
      <c r="G16" s="88"/>
      <c r="H16" s="88"/>
      <c r="I16" s="10"/>
      <c r="J16" s="10"/>
      <c r="K16" s="10"/>
      <c r="L16" s="10"/>
      <c r="M16" s="10"/>
      <c r="N16" s="10"/>
      <c r="O16" s="10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</row>
    <row r="17" spans="1:15" s="16" customFormat="1" x14ac:dyDescent="0.2">
      <c r="A17" s="13"/>
      <c r="B17" s="11"/>
      <c r="C17" s="14"/>
      <c r="D17" s="14"/>
      <c r="E17" s="14"/>
      <c r="F17" s="15"/>
      <c r="G17" s="15"/>
      <c r="H17" s="57"/>
      <c r="I17" s="10"/>
      <c r="J17" s="10"/>
      <c r="K17" s="10"/>
      <c r="L17" s="10"/>
      <c r="M17" s="10"/>
      <c r="N17" s="10"/>
      <c r="O17" s="10"/>
    </row>
    <row r="18" spans="1:15" x14ac:dyDescent="0.2">
      <c r="B18" s="21"/>
    </row>
  </sheetData>
  <sheetProtection selectLockedCells="1" selectUnlockedCells="1"/>
  <mergeCells count="4">
    <mergeCell ref="A1:U1"/>
    <mergeCell ref="F2:I2"/>
    <mergeCell ref="U2:AK2"/>
    <mergeCell ref="A16:H16"/>
  </mergeCells>
  <printOptions horizontalCentered="1"/>
  <pageMargins left="0.25" right="0.25" top="0.75" bottom="0.75" header="0.3" footer="0.3"/>
  <pageSetup paperSize="8" scale="44" orientation="landscape" useFirstPageNumber="1" r:id="rId1"/>
  <headerFooter alignWithMargins="0"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"/>
  <sheetViews>
    <sheetView zoomScaleNormal="100" zoomScaleSheetLayoutView="90" workbookViewId="0">
      <selection activeCell="E5" sqref="E5"/>
    </sheetView>
  </sheetViews>
  <sheetFormatPr defaultColWidth="11.5703125" defaultRowHeight="12.75" x14ac:dyDescent="0.2"/>
  <cols>
    <col min="1" max="1" width="7.5703125" style="17" customWidth="1"/>
    <col min="2" max="2" width="31" style="19" customWidth="1"/>
    <col min="3" max="3" width="28.7109375" style="4" customWidth="1"/>
    <col min="4" max="4" width="26.5703125" style="4" customWidth="1"/>
  </cols>
  <sheetData>
    <row r="1" spans="1:4" s="1" customFormat="1" ht="15.75" customHeight="1" x14ac:dyDescent="0.2">
      <c r="A1" s="83" t="s">
        <v>82</v>
      </c>
      <c r="B1" s="83"/>
      <c r="C1" s="83"/>
      <c r="D1" s="83"/>
    </row>
    <row r="2" spans="1:4" ht="16.5" customHeight="1" x14ac:dyDescent="0.2">
      <c r="A2" s="20" t="s">
        <v>88</v>
      </c>
      <c r="B2" s="52"/>
      <c r="C2" s="53"/>
      <c r="D2" s="34"/>
    </row>
    <row r="3" spans="1:4" s="6" customFormat="1" ht="80.25" customHeight="1" x14ac:dyDescent="0.2">
      <c r="A3" s="47" t="s">
        <v>1</v>
      </c>
      <c r="B3" s="47" t="s">
        <v>34</v>
      </c>
      <c r="C3" s="47" t="s">
        <v>57</v>
      </c>
      <c r="D3" s="47" t="s">
        <v>83</v>
      </c>
    </row>
    <row r="4" spans="1:4" ht="44.25" customHeight="1" x14ac:dyDescent="0.2">
      <c r="A4" s="24">
        <v>1</v>
      </c>
      <c r="B4" s="43" t="s">
        <v>20</v>
      </c>
      <c r="C4" s="44" t="s">
        <v>59</v>
      </c>
      <c r="D4" s="45">
        <v>0.54190000000000005</v>
      </c>
    </row>
    <row r="5" spans="1:4" ht="45.75" customHeight="1" x14ac:dyDescent="0.2">
      <c r="A5" s="24">
        <v>2</v>
      </c>
      <c r="B5" s="43" t="s">
        <v>22</v>
      </c>
      <c r="C5" s="44" t="s">
        <v>59</v>
      </c>
      <c r="D5" s="46">
        <v>1</v>
      </c>
    </row>
    <row r="6" spans="1:4" ht="37.5" customHeight="1" x14ac:dyDescent="0.2">
      <c r="A6" s="24">
        <v>3</v>
      </c>
      <c r="B6" s="43" t="s">
        <v>23</v>
      </c>
      <c r="C6" s="44" t="s">
        <v>59</v>
      </c>
      <c r="D6" s="46">
        <v>0.83640000000000003</v>
      </c>
    </row>
    <row r="7" spans="1:4" ht="45" customHeight="1" x14ac:dyDescent="0.2">
      <c r="A7" s="24">
        <v>4</v>
      </c>
      <c r="B7" s="43" t="s">
        <v>33</v>
      </c>
      <c r="C7" s="44" t="s">
        <v>59</v>
      </c>
      <c r="D7" s="46">
        <v>0.99539999999999995</v>
      </c>
    </row>
    <row r="8" spans="1:4" s="8" customFormat="1" ht="45" customHeight="1" x14ac:dyDescent="0.2">
      <c r="A8" s="24">
        <v>5</v>
      </c>
      <c r="B8" s="43" t="s">
        <v>24</v>
      </c>
      <c r="C8" s="44" t="s">
        <v>61</v>
      </c>
      <c r="D8" s="46" t="s">
        <v>62</v>
      </c>
    </row>
    <row r="9" spans="1:4" s="8" customFormat="1" ht="36" customHeight="1" x14ac:dyDescent="0.2">
      <c r="A9" s="27">
        <v>6</v>
      </c>
      <c r="B9" s="43" t="s">
        <v>25</v>
      </c>
      <c r="C9" s="44" t="s">
        <v>58</v>
      </c>
      <c r="D9" s="46">
        <v>0.36559999999999998</v>
      </c>
    </row>
    <row r="10" spans="1:4" s="9" customFormat="1" ht="47.25" customHeight="1" x14ac:dyDescent="0.2">
      <c r="A10" s="24">
        <v>7</v>
      </c>
      <c r="B10" s="43" t="s">
        <v>27</v>
      </c>
      <c r="C10" s="44" t="s">
        <v>60</v>
      </c>
      <c r="D10" s="46">
        <v>1</v>
      </c>
    </row>
    <row r="11" spans="1:4" s="9" customFormat="1" ht="46.5" customHeight="1" x14ac:dyDescent="0.2">
      <c r="A11" s="24">
        <v>8</v>
      </c>
      <c r="B11" s="43" t="s">
        <v>29</v>
      </c>
      <c r="C11" s="44" t="s">
        <v>60</v>
      </c>
      <c r="D11" s="46">
        <v>1</v>
      </c>
    </row>
    <row r="12" spans="1:4" s="9" customFormat="1" ht="47.25" customHeight="1" x14ac:dyDescent="0.2">
      <c r="A12" s="24">
        <v>9</v>
      </c>
      <c r="B12" s="43" t="s">
        <v>30</v>
      </c>
      <c r="C12" s="44" t="s">
        <v>61</v>
      </c>
      <c r="D12" s="46" t="s">
        <v>62</v>
      </c>
    </row>
    <row r="13" spans="1:4" s="8" customFormat="1" ht="45" customHeight="1" x14ac:dyDescent="0.2">
      <c r="A13" s="27">
        <v>10</v>
      </c>
      <c r="B13" s="43" t="s">
        <v>31</v>
      </c>
      <c r="C13" s="44" t="s">
        <v>61</v>
      </c>
      <c r="D13" s="46" t="s">
        <v>62</v>
      </c>
    </row>
    <row r="14" spans="1:4" s="8" customFormat="1" ht="40.5" customHeight="1" x14ac:dyDescent="0.2">
      <c r="A14" s="27">
        <v>11</v>
      </c>
      <c r="B14" s="43" t="s">
        <v>32</v>
      </c>
      <c r="C14" s="44" t="s">
        <v>61</v>
      </c>
      <c r="D14" s="46" t="s">
        <v>62</v>
      </c>
    </row>
    <row r="15" spans="1:4" s="16" customFormat="1" x14ac:dyDescent="0.2">
      <c r="A15" s="87"/>
      <c r="B15" s="88"/>
      <c r="C15" s="10"/>
      <c r="D15" s="10"/>
    </row>
    <row r="16" spans="1:4" s="16" customFormat="1" x14ac:dyDescent="0.2">
      <c r="A16" s="13"/>
      <c r="B16" s="15"/>
      <c r="C16" s="10"/>
      <c r="D16" s="10"/>
    </row>
  </sheetData>
  <sheetProtection selectLockedCells="1" selectUnlockedCells="1"/>
  <mergeCells count="2">
    <mergeCell ref="A15:B15"/>
    <mergeCell ref="A1:D1"/>
  </mergeCells>
  <printOptions horizontalCentered="1"/>
  <pageMargins left="0.39370078740157483" right="0.23622047244094491" top="0.43307086614173229" bottom="0.35433070866141736" header="0.31496062992125984" footer="0.31496062992125984"/>
  <pageSetup paperSize="9" fitToHeight="0" orientation="portrait" useFirstPageNumber="1" r:id="rId1"/>
  <headerFooter alignWithMargins="0">
    <oddFooter>&amp;CStrona &amp;P</oddFooter>
  </headerFooter>
  <rowBreaks count="1" manualBreakCount="1">
    <brk id="1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5E4BB-29BB-4FAF-BA30-5678FC8A521C}">
  <sheetPr>
    <pageSetUpPr fitToPage="1"/>
  </sheetPr>
  <dimension ref="A1:H11"/>
  <sheetViews>
    <sheetView zoomScaleNormal="100" zoomScaleSheetLayoutView="90" workbookViewId="0">
      <selection activeCell="H5" sqref="H5"/>
    </sheetView>
  </sheetViews>
  <sheetFormatPr defaultColWidth="11.5703125" defaultRowHeight="12.75" x14ac:dyDescent="0.2"/>
  <cols>
    <col min="1" max="1" width="7.5703125" style="17" customWidth="1"/>
    <col min="2" max="2" width="27.140625" style="17" customWidth="1"/>
    <col min="3" max="3" width="15.85546875" style="19" customWidth="1"/>
    <col min="4" max="4" width="10.5703125" style="19" customWidth="1"/>
    <col min="5" max="5" width="10.7109375" style="19" customWidth="1"/>
    <col min="6" max="6" width="12" style="19" customWidth="1"/>
  </cols>
  <sheetData>
    <row r="1" spans="1:8" s="1" customFormat="1" ht="15.75" customHeight="1" x14ac:dyDescent="0.2">
      <c r="A1" s="83" t="s">
        <v>98</v>
      </c>
      <c r="B1" s="83"/>
      <c r="C1" s="83"/>
      <c r="D1" s="83"/>
      <c r="E1" s="83"/>
      <c r="F1" s="83"/>
      <c r="G1" s="83"/>
    </row>
    <row r="2" spans="1:8" ht="16.5" customHeight="1" x14ac:dyDescent="0.2">
      <c r="A2" s="68" t="s">
        <v>88</v>
      </c>
      <c r="B2" s="68"/>
      <c r="C2" s="53"/>
      <c r="D2" s="53"/>
      <c r="E2" s="53"/>
      <c r="F2" s="53"/>
    </row>
    <row r="3" spans="1:8" s="6" customFormat="1" ht="54.75" customHeight="1" x14ac:dyDescent="0.2">
      <c r="A3" s="90" t="s">
        <v>1</v>
      </c>
      <c r="B3" s="90" t="s">
        <v>90</v>
      </c>
      <c r="C3" s="89" t="s">
        <v>95</v>
      </c>
      <c r="D3" s="90" t="s">
        <v>91</v>
      </c>
      <c r="E3" s="90"/>
      <c r="F3" s="90" t="s">
        <v>94</v>
      </c>
      <c r="G3" s="90"/>
    </row>
    <row r="4" spans="1:8" s="6" customFormat="1" ht="54.75" customHeight="1" x14ac:dyDescent="0.2">
      <c r="A4" s="90"/>
      <c r="B4" s="90"/>
      <c r="C4" s="89"/>
      <c r="D4" s="69" t="s">
        <v>92</v>
      </c>
      <c r="E4" s="47" t="s">
        <v>93</v>
      </c>
      <c r="F4" s="47" t="s">
        <v>92</v>
      </c>
      <c r="G4" s="69" t="s">
        <v>93</v>
      </c>
    </row>
    <row r="5" spans="1:8" ht="26.25" customHeight="1" x14ac:dyDescent="0.2">
      <c r="A5" s="24">
        <v>1</v>
      </c>
      <c r="B5" s="77" t="s">
        <v>96</v>
      </c>
      <c r="C5" s="78">
        <f>SUM(D5:G5)</f>
        <v>378012</v>
      </c>
      <c r="D5" s="78">
        <v>87179</v>
      </c>
      <c r="E5" s="78">
        <v>114414</v>
      </c>
      <c r="F5" s="78">
        <v>76327</v>
      </c>
      <c r="G5" s="78">
        <v>100092</v>
      </c>
      <c r="H5" s="70"/>
    </row>
    <row r="6" spans="1:8" ht="40.5" customHeight="1" x14ac:dyDescent="0.2">
      <c r="A6" s="24">
        <v>2</v>
      </c>
      <c r="B6" s="49" t="s">
        <v>89</v>
      </c>
      <c r="C6" s="78">
        <f>SUM(D6:G6)</f>
        <v>151707</v>
      </c>
      <c r="D6" s="82">
        <v>60188</v>
      </c>
      <c r="E6" s="82">
        <v>91519</v>
      </c>
      <c r="F6" s="82">
        <v>0</v>
      </c>
      <c r="G6" s="78">
        <v>0</v>
      </c>
    </row>
    <row r="7" spans="1:8" ht="49.5" customHeight="1" x14ac:dyDescent="0.2">
      <c r="A7" s="24">
        <v>3</v>
      </c>
      <c r="B7" s="49" t="s">
        <v>68</v>
      </c>
      <c r="C7" s="78">
        <f>SUM(D7:G7)</f>
        <v>401919</v>
      </c>
      <c r="D7" s="82">
        <v>133487</v>
      </c>
      <c r="E7" s="82">
        <v>202678</v>
      </c>
      <c r="F7" s="82">
        <v>26110</v>
      </c>
      <c r="G7" s="78">
        <v>39644</v>
      </c>
      <c r="H7" s="72"/>
    </row>
    <row r="8" spans="1:8" ht="45" customHeight="1" x14ac:dyDescent="0.2">
      <c r="A8" s="24">
        <v>4</v>
      </c>
      <c r="B8" s="49" t="s">
        <v>69</v>
      </c>
      <c r="C8" s="78">
        <f>SUM(D8:G8)</f>
        <v>591153</v>
      </c>
      <c r="D8" s="82">
        <v>246722</v>
      </c>
      <c r="E8" s="82">
        <v>341712</v>
      </c>
      <c r="F8" s="82">
        <v>1140</v>
      </c>
      <c r="G8" s="78">
        <v>1579</v>
      </c>
    </row>
    <row r="9" spans="1:8" s="8" customFormat="1" ht="44.25" customHeight="1" x14ac:dyDescent="0.2">
      <c r="A9" s="24">
        <v>5</v>
      </c>
      <c r="B9" s="49" t="s">
        <v>70</v>
      </c>
      <c r="C9" s="78">
        <f>SUM(D9:G9)</f>
        <v>791494</v>
      </c>
      <c r="D9" s="82">
        <v>29781</v>
      </c>
      <c r="E9" s="82">
        <v>43906</v>
      </c>
      <c r="F9" s="82">
        <v>338771</v>
      </c>
      <c r="G9" s="78">
        <v>379036</v>
      </c>
    </row>
    <row r="10" spans="1:8" s="8" customFormat="1" ht="27" customHeight="1" x14ac:dyDescent="0.2">
      <c r="A10" s="75"/>
      <c r="B10" s="76"/>
      <c r="C10" s="73">
        <f>SUM(C5:C9)</f>
        <v>2314285</v>
      </c>
      <c r="D10" s="73">
        <f>SUM(D5:D9)</f>
        <v>557357</v>
      </c>
      <c r="E10" s="73">
        <f>SUM(E5:E9)</f>
        <v>794229</v>
      </c>
      <c r="F10" s="73">
        <f>SUM(F5:F9)</f>
        <v>442348</v>
      </c>
      <c r="G10" s="74">
        <f>SUM(G5:G9)</f>
        <v>520351</v>
      </c>
      <c r="H10" s="79"/>
    </row>
    <row r="11" spans="1:8" s="16" customFormat="1" x14ac:dyDescent="0.2">
      <c r="A11" s="13"/>
      <c r="B11" s="13"/>
      <c r="C11" s="15"/>
      <c r="D11" s="15"/>
      <c r="E11" s="15"/>
      <c r="F11" s="15"/>
    </row>
  </sheetData>
  <sheetProtection selectLockedCells="1" selectUnlockedCells="1"/>
  <mergeCells count="6">
    <mergeCell ref="C3:C4"/>
    <mergeCell ref="D3:E3"/>
    <mergeCell ref="F3:G3"/>
    <mergeCell ref="A1:G1"/>
    <mergeCell ref="A3:A4"/>
    <mergeCell ref="B3:B4"/>
  </mergeCells>
  <printOptions horizontalCentered="1"/>
  <pageMargins left="0.39370078740157483" right="0.23622047244094491" top="0.43307086614173229" bottom="0.35433070866141736" header="0.31496062992125984" footer="0.31496062992125984"/>
  <pageSetup paperSize="9" scale="92" fitToHeight="0" orientation="portrait" useFirstPageNumber="1" r:id="rId1"/>
  <headerFooter alignWithMargins="0">
    <oddFooter>&amp;CStrona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154D6-6A97-4025-ADAE-0C505F08F108}">
  <sheetPr>
    <pageSetUpPr fitToPage="1"/>
  </sheetPr>
  <dimension ref="A1:H9"/>
  <sheetViews>
    <sheetView zoomScaleNormal="100" zoomScaleSheetLayoutView="90" workbookViewId="0">
      <selection activeCell="N6" sqref="N6"/>
    </sheetView>
  </sheetViews>
  <sheetFormatPr defaultColWidth="11.5703125" defaultRowHeight="12.75" x14ac:dyDescent="0.2"/>
  <cols>
    <col min="1" max="1" width="7.5703125" style="17" customWidth="1"/>
    <col min="2" max="2" width="18" style="17" customWidth="1"/>
    <col min="3" max="3" width="15.85546875" style="19" customWidth="1"/>
    <col min="4" max="4" width="10.5703125" style="19" customWidth="1"/>
    <col min="5" max="5" width="10.7109375" style="19" customWidth="1"/>
    <col min="6" max="6" width="12" style="19" customWidth="1"/>
  </cols>
  <sheetData>
    <row r="1" spans="1:8" s="1" customFormat="1" ht="15.75" customHeight="1" x14ac:dyDescent="0.2">
      <c r="A1" s="83" t="s">
        <v>99</v>
      </c>
      <c r="B1" s="83"/>
      <c r="C1" s="83"/>
      <c r="D1" s="83"/>
      <c r="E1" s="83"/>
      <c r="F1" s="83"/>
      <c r="G1" s="83"/>
    </row>
    <row r="2" spans="1:8" ht="16.5" customHeight="1" x14ac:dyDescent="0.2">
      <c r="A2" s="68" t="s">
        <v>88</v>
      </c>
      <c r="B2" s="68"/>
      <c r="C2" s="53"/>
      <c r="D2" s="53"/>
      <c r="E2" s="53"/>
      <c r="F2" s="53"/>
    </row>
    <row r="3" spans="1:8" s="6" customFormat="1" ht="54.75" customHeight="1" x14ac:dyDescent="0.2">
      <c r="A3" s="90" t="s">
        <v>1</v>
      </c>
      <c r="B3" s="90" t="s">
        <v>97</v>
      </c>
      <c r="C3" s="89" t="s">
        <v>95</v>
      </c>
      <c r="D3" s="90" t="s">
        <v>91</v>
      </c>
      <c r="E3" s="90"/>
      <c r="F3" s="90" t="s">
        <v>94</v>
      </c>
      <c r="G3" s="90"/>
    </row>
    <row r="4" spans="1:8" s="6" customFormat="1" ht="35.25" customHeight="1" x14ac:dyDescent="0.2">
      <c r="A4" s="90"/>
      <c r="B4" s="90"/>
      <c r="C4" s="89"/>
      <c r="D4" s="69" t="s">
        <v>92</v>
      </c>
      <c r="E4" s="47" t="s">
        <v>93</v>
      </c>
      <c r="F4" s="47" t="s">
        <v>92</v>
      </c>
      <c r="G4" s="69" t="s">
        <v>93</v>
      </c>
    </row>
    <row r="5" spans="1:8" ht="26.25" customHeight="1" x14ac:dyDescent="0.2">
      <c r="A5" s="24">
        <v>1</v>
      </c>
      <c r="B5" s="80" t="s">
        <v>21</v>
      </c>
      <c r="C5" s="73">
        <f>SUM(D5:G5)</f>
        <v>2035029</v>
      </c>
      <c r="D5" s="73">
        <v>518518</v>
      </c>
      <c r="E5" s="73">
        <v>739070</v>
      </c>
      <c r="F5" s="73">
        <v>363228</v>
      </c>
      <c r="G5" s="73">
        <v>414213</v>
      </c>
      <c r="H5" s="70"/>
    </row>
    <row r="6" spans="1:8" ht="27" customHeight="1" x14ac:dyDescent="0.2">
      <c r="A6" s="24">
        <v>2</v>
      </c>
      <c r="B6" s="81" t="s">
        <v>26</v>
      </c>
      <c r="C6" s="73">
        <f>SUM(D6:G6)</f>
        <v>97519</v>
      </c>
      <c r="D6" s="71">
        <v>15115</v>
      </c>
      <c r="E6" s="71">
        <v>20538</v>
      </c>
      <c r="F6" s="71">
        <v>26228</v>
      </c>
      <c r="G6" s="73">
        <v>35638</v>
      </c>
    </row>
    <row r="7" spans="1:8" ht="24" customHeight="1" x14ac:dyDescent="0.2">
      <c r="A7" s="24">
        <v>3</v>
      </c>
      <c r="B7" s="81" t="s">
        <v>28</v>
      </c>
      <c r="C7" s="73">
        <f>SUM(D7:G7)</f>
        <v>181737</v>
      </c>
      <c r="D7" s="71">
        <v>23724</v>
      </c>
      <c r="E7" s="71">
        <v>34621</v>
      </c>
      <c r="F7" s="71">
        <v>52892</v>
      </c>
      <c r="G7" s="73">
        <v>70500</v>
      </c>
      <c r="H7" s="72"/>
    </row>
    <row r="8" spans="1:8" s="8" customFormat="1" ht="27" customHeight="1" x14ac:dyDescent="0.2">
      <c r="A8" s="75"/>
      <c r="B8" s="76"/>
      <c r="C8" s="73">
        <f>SUM(C5:C7)</f>
        <v>2314285</v>
      </c>
      <c r="D8" s="73">
        <f>SUM(D5:D7)</f>
        <v>557357</v>
      </c>
      <c r="E8" s="73">
        <f>SUM(E5:E7)</f>
        <v>794229</v>
      </c>
      <c r="F8" s="73">
        <f>SUM(F5:F7)</f>
        <v>442348</v>
      </c>
      <c r="G8" s="74">
        <f>SUM(G5:G7)</f>
        <v>520351</v>
      </c>
      <c r="H8" s="79"/>
    </row>
    <row r="9" spans="1:8" s="16" customFormat="1" x14ac:dyDescent="0.2">
      <c r="A9" s="13"/>
      <c r="B9" s="13"/>
      <c r="C9" s="15"/>
      <c r="D9" s="15"/>
      <c r="E9" s="15"/>
      <c r="F9" s="15"/>
    </row>
  </sheetData>
  <sheetProtection selectLockedCells="1" selectUnlockedCells="1"/>
  <mergeCells count="6">
    <mergeCell ref="A1:G1"/>
    <mergeCell ref="A3:A4"/>
    <mergeCell ref="B3:B4"/>
    <mergeCell ref="C3:C4"/>
    <mergeCell ref="D3:E3"/>
    <mergeCell ref="F3:G3"/>
  </mergeCells>
  <printOptions horizontalCentered="1"/>
  <pageMargins left="0.39370078740157483" right="0.23622047244094491" top="0.43307086614173229" bottom="0.35433070866141736" header="0.31496062992125984" footer="0.31496062992125984"/>
  <pageSetup paperSize="9" fitToHeight="0" orientation="portrait" useFirstPageNumber="1" r:id="rId1"/>
  <headerFooter alignWithMargins="0"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Zestawienie szczegółowe</vt:lpstr>
      <vt:lpstr>Ochrona taryfowa - udział %</vt:lpstr>
      <vt:lpstr>Zestawienie wg zuż. paliwa</vt:lpstr>
      <vt:lpstr>Zestawienie wg taryfy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Wioletta Baranek</cp:lastModifiedBy>
  <cp:lastPrinted>2024-04-26T09:46:18Z</cp:lastPrinted>
  <dcterms:created xsi:type="dcterms:W3CDTF">2019-10-16T11:17:03Z</dcterms:created>
  <dcterms:modified xsi:type="dcterms:W3CDTF">2024-04-26T10:16:22Z</dcterms:modified>
</cp:coreProperties>
</file>